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ser\Desktop\Sharepoint HLP Uploads\"/>
    </mc:Choice>
  </mc:AlternateContent>
  <bookViews>
    <workbookView xWindow="240" yWindow="72" windowWidth="19320" windowHeight="7932"/>
  </bookViews>
  <sheets>
    <sheet name="Overview" sheetId="2" r:id="rId1"/>
    <sheet name="Detailed Budget" sheetId="5" r:id="rId2"/>
    <sheet name="Sheet1" sheetId="4" r:id="rId3"/>
    <sheet name="Sheet3" sheetId="6" r:id="rId4"/>
  </sheets>
  <calcPr calcId="152511"/>
</workbook>
</file>

<file path=xl/calcChain.xml><?xml version="1.0" encoding="utf-8"?>
<calcChain xmlns="http://schemas.openxmlformats.org/spreadsheetml/2006/main">
  <c r="B24" i="5" l="1"/>
  <c r="C24" i="5"/>
  <c r="H21" i="5"/>
  <c r="H20" i="5"/>
  <c r="D17" i="5"/>
  <c r="D13" i="5" l="1"/>
  <c r="D12" i="5"/>
  <c r="D4" i="5" l="1"/>
  <c r="C8" i="2"/>
  <c r="D5" i="5"/>
  <c r="D33" i="5"/>
  <c r="D32" i="5"/>
  <c r="D11" i="5"/>
  <c r="D15" i="5" s="1"/>
  <c r="C7" i="2" s="1"/>
  <c r="D9" i="5"/>
  <c r="D8" i="5"/>
  <c r="D7" i="5"/>
  <c r="D6" i="5"/>
  <c r="D10" i="5" l="1"/>
  <c r="C6" i="2" s="1"/>
  <c r="D34" i="5"/>
  <c r="C5" i="2" s="1"/>
  <c r="C25" i="5"/>
  <c r="C26" i="5" s="1"/>
  <c r="D16" i="5" l="1"/>
  <c r="H9" i="5" s="1"/>
  <c r="C4" i="2"/>
  <c r="C9" i="2" l="1"/>
  <c r="F8" i="2" s="1"/>
</calcChain>
</file>

<file path=xl/comments1.xml><?xml version="1.0" encoding="utf-8"?>
<comments xmlns="http://schemas.openxmlformats.org/spreadsheetml/2006/main">
  <authors>
    <author>Manal Fouani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Manal Fouani:</t>
        </r>
        <r>
          <rPr>
            <sz val="9"/>
            <color indexed="81"/>
            <rFont val="Tahoma"/>
            <family val="2"/>
          </rPr>
          <t xml:space="preserve">
600 jobs created per month over the course of 5 months. Each beneficiary will work for 24 days per month at a rate of USD 10 per day</t>
        </r>
      </text>
    </comment>
  </commentList>
</comments>
</file>

<file path=xl/sharedStrings.xml><?xml version="1.0" encoding="utf-8"?>
<sst xmlns="http://schemas.openxmlformats.org/spreadsheetml/2006/main" count="47" uniqueCount="42">
  <si>
    <t>Budget Item</t>
  </si>
  <si>
    <t>Emergency support to disrupted livelihoods</t>
  </si>
  <si>
    <t>Security</t>
  </si>
  <si>
    <t>F&amp;A</t>
  </si>
  <si>
    <t>Total Budget</t>
  </si>
  <si>
    <t xml:space="preserve">Emergency employment for basic local service delivery </t>
  </si>
  <si>
    <t>Description of budget items</t>
  </si>
  <si>
    <t>Cash-for-work wages, Agreements with NGOs and CBOs, cost of materials, cost of money transfer companies/money vendors</t>
  </si>
  <si>
    <t>pax</t>
  </si>
  <si>
    <t>cost/pax</t>
  </si>
  <si>
    <t>total</t>
  </si>
  <si>
    <t>Total</t>
  </si>
  <si>
    <t>National communication officer</t>
  </si>
  <si>
    <t>Total Project staff</t>
  </si>
  <si>
    <t>Office supplies and equipment</t>
  </si>
  <si>
    <t>Security (Avs, MOSS compliant…)</t>
  </si>
  <si>
    <t>Operations/logistics/transportation</t>
  </si>
  <si>
    <t>Total logistics and operations</t>
  </si>
  <si>
    <t>Total Project Management</t>
  </si>
  <si>
    <t>Communication</t>
  </si>
  <si>
    <t>Rapid employment tools &amp; materials</t>
  </si>
  <si>
    <t xml:space="preserve">Vocational training </t>
  </si>
  <si>
    <t>Tools &amp; VT (Component 2)</t>
  </si>
  <si>
    <t>Tool kits and assets</t>
  </si>
  <si>
    <t xml:space="preserve">Technical assistance and project management </t>
  </si>
  <si>
    <t>Field Project coordinator</t>
  </si>
  <si>
    <t>National M&amp;E officer</t>
  </si>
  <si>
    <t>Project management/year</t>
  </si>
  <si>
    <t>National Finance Officer</t>
  </si>
  <si>
    <t xml:space="preserve">Visibility </t>
  </si>
  <si>
    <t xml:space="preserve">Travel, DSA, Office supplies, Visibility and Communication, Security  </t>
  </si>
  <si>
    <t>Dedicated project team: technical, management and operations</t>
  </si>
  <si>
    <t>Emergency employment programme (Component1)</t>
  </si>
  <si>
    <t>Support to disrupted livelihoods</t>
  </si>
  <si>
    <t>Grand total Euro</t>
  </si>
  <si>
    <t>General Budget Overview - UNDP / Russia</t>
  </si>
  <si>
    <t>National Project Officer/Engineer</t>
  </si>
  <si>
    <t>National Project manager</t>
  </si>
  <si>
    <t>Rapid employment wages (600x 24 x 10)*5</t>
  </si>
  <si>
    <t>Allocated Budget in USD</t>
  </si>
  <si>
    <t>Logistics and support to operations</t>
  </si>
  <si>
    <t>Productive Tools replacement, non- consumable assets, vocational training cost, agreements with NGOs and CBOs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</si>
</sst>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_);_(* \(#,##0\);_(* &quot;-&quot;?_);_(@_)"/>
    <numFmt numFmtId="168" formatCode="_(* #,##0_);_(* \(#,##0\);_(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165" fontId="0" fillId="0" borderId="4" xfId="1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5" fontId="0" fillId="0" borderId="4" xfId="1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6" fillId="0" borderId="7" xfId="3" applyFont="1" applyBorder="1"/>
    <xf numFmtId="0" fontId="5" fillId="0" borderId="7" xfId="3" applyBorder="1"/>
    <xf numFmtId="0" fontId="5" fillId="0" borderId="8" xfId="3" applyBorder="1"/>
    <xf numFmtId="0" fontId="5" fillId="0" borderId="0" xfId="3"/>
    <xf numFmtId="0" fontId="5" fillId="0" borderId="9" xfId="3" applyBorder="1"/>
    <xf numFmtId="0" fontId="5" fillId="0" borderId="0" xfId="3" applyBorder="1"/>
    <xf numFmtId="0" fontId="5" fillId="0" borderId="10" xfId="3" applyBorder="1"/>
    <xf numFmtId="0" fontId="5" fillId="0" borderId="0" xfId="3" applyBorder="1" applyAlignment="1">
      <alignment horizontal="right"/>
    </xf>
    <xf numFmtId="0" fontId="5" fillId="0" borderId="10" xfId="3" applyBorder="1" applyAlignment="1">
      <alignment horizontal="right"/>
    </xf>
    <xf numFmtId="166" fontId="0" fillId="0" borderId="0" xfId="4" applyNumberFormat="1" applyFont="1" applyBorder="1"/>
    <xf numFmtId="166" fontId="0" fillId="0" borderId="10" xfId="4" applyNumberFormat="1" applyFont="1" applyBorder="1"/>
    <xf numFmtId="0" fontId="6" fillId="0" borderId="9" xfId="3" applyFont="1" applyBorder="1"/>
    <xf numFmtId="166" fontId="6" fillId="0" borderId="0" xfId="4" applyNumberFormat="1" applyFont="1" applyBorder="1"/>
    <xf numFmtId="166" fontId="6" fillId="0" borderId="10" xfId="4" applyNumberFormat="1" applyFont="1" applyBorder="1"/>
    <xf numFmtId="0" fontId="5" fillId="0" borderId="9" xfId="3" applyFill="1" applyBorder="1"/>
    <xf numFmtId="166" fontId="0" fillId="0" borderId="0" xfId="4" applyNumberFormat="1" applyFont="1" applyFill="1" applyBorder="1"/>
    <xf numFmtId="0" fontId="6" fillId="0" borderId="11" xfId="3" applyFont="1" applyBorder="1"/>
    <xf numFmtId="166" fontId="6" fillId="0" borderId="12" xfId="4" applyNumberFormat="1" applyFont="1" applyBorder="1"/>
    <xf numFmtId="166" fontId="6" fillId="0" borderId="13" xfId="4" applyNumberFormat="1" applyFont="1" applyBorder="1"/>
    <xf numFmtId="166" fontId="5" fillId="0" borderId="0" xfId="3" applyNumberFormat="1"/>
    <xf numFmtId="166" fontId="0" fillId="0" borderId="10" xfId="4" applyNumberFormat="1" applyFont="1" applyFill="1" applyBorder="1"/>
    <xf numFmtId="0" fontId="6" fillId="0" borderId="9" xfId="3" applyFont="1" applyFill="1" applyBorder="1"/>
    <xf numFmtId="166" fontId="6" fillId="0" borderId="0" xfId="4" applyNumberFormat="1" applyFont="1"/>
    <xf numFmtId="166" fontId="6" fillId="0" borderId="10" xfId="4" applyNumberFormat="1" applyFont="1" applyFill="1" applyBorder="1"/>
    <xf numFmtId="166" fontId="0" fillId="0" borderId="0" xfId="4" applyNumberFormat="1" applyFont="1"/>
    <xf numFmtId="43" fontId="0" fillId="0" borderId="0" xfId="4" applyFont="1"/>
    <xf numFmtId="167" fontId="5" fillId="0" borderId="0" xfId="3" applyNumberFormat="1"/>
    <xf numFmtId="168" fontId="5" fillId="0" borderId="0" xfId="3" applyNumberFormat="1"/>
    <xf numFmtId="166" fontId="0" fillId="0" borderId="9" xfId="4" applyNumberFormat="1" applyFont="1" applyBorder="1"/>
    <xf numFmtId="166" fontId="6" fillId="0" borderId="11" xfId="4" applyNumberFormat="1" applyFont="1" applyBorder="1"/>
    <xf numFmtId="0" fontId="5" fillId="0" borderId="13" xfId="3" applyBorder="1"/>
    <xf numFmtId="0" fontId="4" fillId="0" borderId="3" xfId="0" applyFont="1" applyBorder="1" applyAlignment="1">
      <alignment horizontal="left" vertical="top" wrapText="1"/>
    </xf>
    <xf numFmtId="165" fontId="4" fillId="0" borderId="4" xfId="1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/>
    <xf numFmtId="0" fontId="4" fillId="2" borderId="6" xfId="3" applyFont="1" applyFill="1" applyBorder="1"/>
    <xf numFmtId="166" fontId="6" fillId="0" borderId="12" xfId="4" applyNumberFormat="1" applyFont="1" applyFill="1" applyBorder="1"/>
    <xf numFmtId="0" fontId="5" fillId="0" borderId="0" xfId="3" applyFill="1"/>
    <xf numFmtId="166" fontId="6" fillId="2" borderId="7" xfId="4" applyNumberFormat="1" applyFont="1" applyFill="1" applyBorder="1"/>
    <xf numFmtId="166" fontId="0" fillId="2" borderId="7" xfId="4" applyNumberFormat="1" applyFont="1" applyFill="1" applyBorder="1"/>
    <xf numFmtId="0" fontId="6" fillId="0" borderId="0" xfId="3" applyFont="1"/>
    <xf numFmtId="10" fontId="5" fillId="0" borderId="0" xfId="3" applyNumberFormat="1"/>
    <xf numFmtId="0" fontId="9" fillId="4" borderId="1" xfId="3" applyFont="1" applyFill="1" applyBorder="1"/>
    <xf numFmtId="166" fontId="9" fillId="4" borderId="1" xfId="4" applyNumberFormat="1" applyFont="1" applyFill="1" applyBorder="1"/>
    <xf numFmtId="0" fontId="3" fillId="2" borderId="3" xfId="0" applyFont="1" applyFill="1" applyBorder="1" applyAlignment="1">
      <alignment horizontal="left" vertical="top" wrapText="1"/>
    </xf>
    <xf numFmtId="165" fontId="0" fillId="2" borderId="4" xfId="1" applyNumberFormat="1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3" fontId="0" fillId="0" borderId="0" xfId="0" applyNumberFormat="1"/>
    <xf numFmtId="165" fontId="3" fillId="3" borderId="2" xfId="1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tabSelected="1" workbookViewId="0">
      <selection activeCell="F9" sqref="F9"/>
    </sheetView>
  </sheetViews>
  <sheetFormatPr defaultRowHeight="14.4" x14ac:dyDescent="0.3"/>
  <cols>
    <col min="2" max="2" width="26.6640625" style="2" customWidth="1"/>
    <col min="3" max="3" width="15.88671875" style="1" customWidth="1"/>
    <col min="4" max="4" width="27" customWidth="1"/>
  </cols>
  <sheetData>
    <row r="1" spans="2:6" ht="22.5" customHeight="1" thickBot="1" x14ac:dyDescent="0.4">
      <c r="B1" s="62" t="s">
        <v>35</v>
      </c>
      <c r="C1" s="62"/>
      <c r="D1" s="62"/>
    </row>
    <row r="2" spans="2:6" ht="15" customHeight="1" x14ac:dyDescent="0.3">
      <c r="B2" s="60" t="s">
        <v>0</v>
      </c>
      <c r="C2" s="56" t="s">
        <v>39</v>
      </c>
      <c r="D2" s="58" t="s">
        <v>6</v>
      </c>
    </row>
    <row r="3" spans="2:6" ht="15" thickBot="1" x14ac:dyDescent="0.35">
      <c r="B3" s="61"/>
      <c r="C3" s="57"/>
      <c r="D3" s="59"/>
    </row>
    <row r="4" spans="2:6" ht="72.599999999999994" thickBot="1" x14ac:dyDescent="0.35">
      <c r="B4" s="3" t="s">
        <v>5</v>
      </c>
      <c r="C4" s="4">
        <f>'Detailed Budget'!C26</f>
        <v>1008000</v>
      </c>
      <c r="D4" s="5" t="s">
        <v>7</v>
      </c>
    </row>
    <row r="5" spans="2:6" ht="72.599999999999994" thickBot="1" x14ac:dyDescent="0.35">
      <c r="B5" s="3" t="s">
        <v>1</v>
      </c>
      <c r="C5" s="4">
        <f>'Detailed Budget'!D34</f>
        <v>600000</v>
      </c>
      <c r="D5" s="5" t="s">
        <v>41</v>
      </c>
    </row>
    <row r="6" spans="2:6" ht="43.8" thickBot="1" x14ac:dyDescent="0.35">
      <c r="B6" s="3" t="s">
        <v>24</v>
      </c>
      <c r="C6" s="6">
        <f>'Detailed Budget'!D10</f>
        <v>195000</v>
      </c>
      <c r="D6" s="7" t="s">
        <v>31</v>
      </c>
    </row>
    <row r="7" spans="2:6" ht="43.8" thickBot="1" x14ac:dyDescent="0.35">
      <c r="B7" s="52" t="s">
        <v>40</v>
      </c>
      <c r="C7" s="53">
        <f>'Detailed Budget'!D15</f>
        <v>74000</v>
      </c>
      <c r="D7" s="54" t="s">
        <v>30</v>
      </c>
    </row>
    <row r="8" spans="2:6" ht="15" thickBot="1" x14ac:dyDescent="0.35">
      <c r="B8" s="3" t="s">
        <v>3</v>
      </c>
      <c r="C8" s="4">
        <f>'Detailed Budget'!D17</f>
        <v>140000</v>
      </c>
      <c r="D8" s="5"/>
      <c r="F8" s="55">
        <f>C9*0.02</f>
        <v>40340</v>
      </c>
    </row>
    <row r="9" spans="2:6" s="42" customFormat="1" ht="18" thickBot="1" x14ac:dyDescent="0.4">
      <c r="B9" s="39" t="s">
        <v>4</v>
      </c>
      <c r="C9" s="40">
        <f>SUM(C4:C8)</f>
        <v>2017000</v>
      </c>
      <c r="D9" s="41"/>
    </row>
  </sheetData>
  <mergeCells count="4">
    <mergeCell ref="C2:C3"/>
    <mergeCell ref="D2:D3"/>
    <mergeCell ref="B2:B3"/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4"/>
  <sheetViews>
    <sheetView topLeftCell="A11" workbookViewId="0">
      <selection activeCell="G26" sqref="G26"/>
    </sheetView>
  </sheetViews>
  <sheetFormatPr defaultColWidth="12.5546875" defaultRowHeight="15.6" x14ac:dyDescent="0.3"/>
  <cols>
    <col min="1" max="1" width="35.88671875" style="11" customWidth="1"/>
    <col min="2" max="2" width="12.6640625" style="11" bestFit="1" customWidth="1"/>
    <col min="3" max="3" width="17" style="11" bestFit="1" customWidth="1"/>
    <col min="4" max="4" width="15.6640625" style="11" bestFit="1" customWidth="1"/>
    <col min="5" max="5" width="12.5546875" style="11"/>
    <col min="6" max="6" width="19.33203125" style="11" customWidth="1"/>
    <col min="7" max="7" width="11.6640625" style="11" customWidth="1"/>
    <col min="8" max="8" width="14.5546875" style="11" bestFit="1" customWidth="1"/>
    <col min="9" max="9" width="14.44140625" style="11" bestFit="1" customWidth="1"/>
    <col min="10" max="10" width="12.5546875" style="11"/>
    <col min="11" max="11" width="20" style="11" customWidth="1"/>
    <col min="12" max="12" width="19.44140625" style="11" customWidth="1"/>
    <col min="13" max="13" width="12.5546875" style="11"/>
    <col min="14" max="14" width="14.44140625" style="11" bestFit="1" customWidth="1"/>
    <col min="15" max="16384" width="12.5546875" style="11"/>
  </cols>
  <sheetData>
    <row r="2" spans="1:8" ht="17.399999999999999" x14ac:dyDescent="0.35">
      <c r="A2" s="43" t="s">
        <v>27</v>
      </c>
      <c r="B2" s="8"/>
      <c r="C2" s="9"/>
      <c r="D2" s="10"/>
    </row>
    <row r="3" spans="1:8" x14ac:dyDescent="0.3">
      <c r="A3" s="12"/>
      <c r="B3" s="13" t="s">
        <v>8</v>
      </c>
      <c r="C3" s="13" t="s">
        <v>9</v>
      </c>
      <c r="D3" s="14" t="s">
        <v>10</v>
      </c>
      <c r="G3" s="27"/>
    </row>
    <row r="4" spans="1:8" x14ac:dyDescent="0.3">
      <c r="A4" s="12" t="s">
        <v>37</v>
      </c>
      <c r="B4" s="13">
        <v>1</v>
      </c>
      <c r="C4" s="17">
        <v>30000</v>
      </c>
      <c r="D4" s="18">
        <f t="shared" ref="D4:D9" si="0">C4*B4</f>
        <v>30000</v>
      </c>
    </row>
    <row r="5" spans="1:8" x14ac:dyDescent="0.3">
      <c r="A5" s="12" t="s">
        <v>36</v>
      </c>
      <c r="B5" s="13">
        <v>1</v>
      </c>
      <c r="C5" s="17">
        <v>25000</v>
      </c>
      <c r="D5" s="18">
        <f t="shared" si="0"/>
        <v>25000</v>
      </c>
    </row>
    <row r="6" spans="1:8" x14ac:dyDescent="0.3">
      <c r="A6" s="12" t="s">
        <v>25</v>
      </c>
      <c r="B6" s="17">
        <v>4</v>
      </c>
      <c r="C6" s="17">
        <v>20000</v>
      </c>
      <c r="D6" s="18">
        <f t="shared" si="0"/>
        <v>80000</v>
      </c>
    </row>
    <row r="7" spans="1:8" x14ac:dyDescent="0.3">
      <c r="A7" s="12" t="s">
        <v>12</v>
      </c>
      <c r="B7" s="17">
        <v>1</v>
      </c>
      <c r="C7" s="17">
        <v>20000</v>
      </c>
      <c r="D7" s="18">
        <f t="shared" si="0"/>
        <v>20000</v>
      </c>
    </row>
    <row r="8" spans="1:8" x14ac:dyDescent="0.3">
      <c r="A8" s="12" t="s">
        <v>26</v>
      </c>
      <c r="B8" s="17">
        <v>1</v>
      </c>
      <c r="C8" s="17">
        <v>20000</v>
      </c>
      <c r="D8" s="18">
        <f t="shared" si="0"/>
        <v>20000</v>
      </c>
    </row>
    <row r="9" spans="1:8" ht="18" x14ac:dyDescent="0.35">
      <c r="A9" s="12" t="s">
        <v>28</v>
      </c>
      <c r="B9" s="17">
        <v>1</v>
      </c>
      <c r="C9" s="17">
        <v>20000</v>
      </c>
      <c r="D9" s="18">
        <f t="shared" si="0"/>
        <v>20000</v>
      </c>
      <c r="G9" s="50" t="s">
        <v>34</v>
      </c>
      <c r="H9" s="51">
        <f>D16+C26+D34+D17</f>
        <v>2017000</v>
      </c>
    </row>
    <row r="10" spans="1:8" x14ac:dyDescent="0.3">
      <c r="A10" s="19" t="s">
        <v>13</v>
      </c>
      <c r="B10" s="20"/>
      <c r="C10" s="20"/>
      <c r="D10" s="21">
        <f>SUM(D4:D9)</f>
        <v>195000</v>
      </c>
    </row>
    <row r="11" spans="1:8" x14ac:dyDescent="0.3">
      <c r="A11" s="12" t="s">
        <v>14</v>
      </c>
      <c r="B11" s="17">
        <v>4</v>
      </c>
      <c r="C11" s="17">
        <v>1000</v>
      </c>
      <c r="D11" s="18">
        <f>C11*B11</f>
        <v>4000</v>
      </c>
    </row>
    <row r="12" spans="1:8" x14ac:dyDescent="0.3">
      <c r="A12" s="22" t="s">
        <v>15</v>
      </c>
      <c r="B12" s="23"/>
      <c r="C12" s="23"/>
      <c r="D12" s="18">
        <f>H20</f>
        <v>50000</v>
      </c>
    </row>
    <row r="13" spans="1:8" x14ac:dyDescent="0.3">
      <c r="A13" s="22" t="s">
        <v>29</v>
      </c>
      <c r="B13" s="23"/>
      <c r="C13" s="23"/>
      <c r="D13" s="28">
        <f>H21</f>
        <v>10000</v>
      </c>
    </row>
    <row r="14" spans="1:8" x14ac:dyDescent="0.3">
      <c r="A14" s="22" t="s">
        <v>16</v>
      </c>
      <c r="B14" s="23"/>
      <c r="C14" s="23">
        <v>7000</v>
      </c>
      <c r="D14" s="28">
        <v>10000</v>
      </c>
    </row>
    <row r="15" spans="1:8" x14ac:dyDescent="0.3">
      <c r="A15" s="29" t="s">
        <v>17</v>
      </c>
      <c r="B15" s="30"/>
      <c r="C15" s="30"/>
      <c r="D15" s="31">
        <f>SUM(D11:D14)</f>
        <v>74000</v>
      </c>
    </row>
    <row r="16" spans="1:8" x14ac:dyDescent="0.3">
      <c r="A16" s="24" t="s">
        <v>18</v>
      </c>
      <c r="B16" s="25"/>
      <c r="C16" s="25"/>
      <c r="D16" s="26">
        <f>D10+D15</f>
        <v>269000</v>
      </c>
    </row>
    <row r="17" spans="1:10" x14ac:dyDescent="0.3">
      <c r="A17" s="29" t="s">
        <v>3</v>
      </c>
      <c r="B17" s="32"/>
      <c r="C17" s="32"/>
      <c r="D17" s="30">
        <f>2000000*0.07</f>
        <v>140000</v>
      </c>
    </row>
    <row r="18" spans="1:10" x14ac:dyDescent="0.3">
      <c r="I18" s="33"/>
    </row>
    <row r="19" spans="1:10" x14ac:dyDescent="0.3">
      <c r="J19" s="13"/>
    </row>
    <row r="20" spans="1:10" x14ac:dyDescent="0.3">
      <c r="F20" s="48" t="s">
        <v>2</v>
      </c>
      <c r="G20" s="49">
        <v>2.5000000000000001E-2</v>
      </c>
      <c r="H20" s="34">
        <f>2000000*0.025</f>
        <v>50000</v>
      </c>
      <c r="J20" s="13"/>
    </row>
    <row r="21" spans="1:10" x14ac:dyDescent="0.3">
      <c r="F21" s="48" t="s">
        <v>19</v>
      </c>
      <c r="G21" s="49">
        <v>5.0000000000000001E-3</v>
      </c>
      <c r="H21" s="35">
        <f>2000000*0.005</f>
        <v>10000</v>
      </c>
      <c r="J21" s="13"/>
    </row>
    <row r="22" spans="1:10" ht="17.399999999999999" x14ac:dyDescent="0.35">
      <c r="A22" s="43" t="s">
        <v>32</v>
      </c>
      <c r="B22" s="46"/>
      <c r="C22" s="47"/>
      <c r="D22" s="10"/>
      <c r="J22" s="13"/>
    </row>
    <row r="23" spans="1:10" x14ac:dyDescent="0.3">
      <c r="A23" s="36"/>
      <c r="B23" s="20"/>
      <c r="C23" s="17"/>
      <c r="D23" s="14"/>
      <c r="J23" s="13"/>
    </row>
    <row r="24" spans="1:10" x14ac:dyDescent="0.3">
      <c r="A24" s="36" t="s">
        <v>38</v>
      </c>
      <c r="B24" s="23">
        <f>600*5</f>
        <v>3000</v>
      </c>
      <c r="C24" s="23">
        <f>(600*(24*10))*5</f>
        <v>720000</v>
      </c>
      <c r="D24" s="14"/>
      <c r="J24" s="13"/>
    </row>
    <row r="25" spans="1:10" x14ac:dyDescent="0.3">
      <c r="A25" s="36" t="s">
        <v>20</v>
      </c>
      <c r="B25" s="23"/>
      <c r="C25" s="23">
        <f>C24*0.4</f>
        <v>288000</v>
      </c>
      <c r="D25" s="14"/>
      <c r="J25" s="13"/>
    </row>
    <row r="26" spans="1:10" x14ac:dyDescent="0.3">
      <c r="A26" s="37" t="s">
        <v>11</v>
      </c>
      <c r="B26" s="44"/>
      <c r="C26" s="44">
        <f>SUM(C24:C25)</f>
        <v>1008000</v>
      </c>
      <c r="D26" s="38"/>
    </row>
    <row r="27" spans="1:10" x14ac:dyDescent="0.3">
      <c r="B27" s="45"/>
      <c r="C27" s="45"/>
    </row>
    <row r="30" spans="1:10" ht="17.399999999999999" x14ac:dyDescent="0.35">
      <c r="A30" s="43" t="s">
        <v>33</v>
      </c>
      <c r="B30" s="46" t="s">
        <v>22</v>
      </c>
      <c r="C30" s="47"/>
      <c r="D30" s="10"/>
    </row>
    <row r="31" spans="1:10" x14ac:dyDescent="0.3">
      <c r="A31" s="12"/>
      <c r="B31" s="15" t="s">
        <v>8</v>
      </c>
      <c r="C31" s="15" t="s">
        <v>9</v>
      </c>
      <c r="D31" s="16" t="s">
        <v>10</v>
      </c>
    </row>
    <row r="32" spans="1:10" x14ac:dyDescent="0.3">
      <c r="A32" s="12" t="s">
        <v>23</v>
      </c>
      <c r="B32" s="17">
        <v>800</v>
      </c>
      <c r="C32" s="17">
        <v>500</v>
      </c>
      <c r="D32" s="18">
        <f>C32*B32</f>
        <v>400000</v>
      </c>
    </row>
    <row r="33" spans="1:4" x14ac:dyDescent="0.3">
      <c r="A33" s="12" t="s">
        <v>21</v>
      </c>
      <c r="B33" s="17">
        <v>400</v>
      </c>
      <c r="C33" s="17">
        <v>500</v>
      </c>
      <c r="D33" s="18">
        <f>C33*B33</f>
        <v>200000</v>
      </c>
    </row>
    <row r="34" spans="1:4" x14ac:dyDescent="0.3">
      <c r="A34" s="24" t="s">
        <v>11</v>
      </c>
      <c r="B34" s="25"/>
      <c r="C34" s="25"/>
      <c r="D34" s="26">
        <f>SUM(D32:D33)</f>
        <v>600000</v>
      </c>
    </row>
  </sheetData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16"/>
    </sheetView>
  </sheetViews>
  <sheetFormatPr defaultRowHeight="14.4" x14ac:dyDescent="0.3"/>
  <cols>
    <col min="1" max="1" width="25.5546875" customWidth="1"/>
    <col min="2" max="2" width="26.66406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6" sqref="E6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PublishedDate xmlns="f1161f5b-24a3-4c2d-bc81-44cb9325e8ee">2014-12-16T09:00:00+00:00</UNDPPublishedDate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>SYR</UndpOUCode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PDC_x0020_Document_x0020_Category xmlns="f1161f5b-24a3-4c2d-bc81-44cb9325e8ee">Project</PDC_x0020_Document_x0020_Category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_Publisher xmlns="http://schemas.microsoft.com/sharepoint/v3/fields" xsi:nil="true"/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1656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00074098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SYR</TermName>
          <TermId xmlns="http://schemas.microsoft.com/office/infopath/2007/PartnerControls">fb0956bf-c7e3-4834-a4fa-71c482a03fda</TermId>
        </TermInfo>
      </Terms>
    </gc6531b704974d528487414686b72f6f>
    <_dlc_DocId xmlns="f1161f5b-24a3-4c2d-bc81-44cb9325e8ee">ATLASPDC-4-24426</_dlc_DocId>
    <_dlc_DocIdUrl xmlns="f1161f5b-24a3-4c2d-bc81-44cb9325e8ee">
      <Url>https://info.undp.org/docs/pdc/_layouts/DocIdRedir.aspx?ID=ATLASPDC-4-24426</Url>
      <Description>ATLASPDC-4-24426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2CEC6CE5-8065-4BA6-8326-6D01B15728B6}"/>
</file>

<file path=customXml/itemProps2.xml><?xml version="1.0" encoding="utf-8"?>
<ds:datastoreItem xmlns:ds="http://schemas.openxmlformats.org/officeDocument/2006/customXml" ds:itemID="{89079AE7-CEC7-4F38-A6AB-B8F01641A778}"/>
</file>

<file path=customXml/itemProps3.xml><?xml version="1.0" encoding="utf-8"?>
<ds:datastoreItem xmlns:ds="http://schemas.openxmlformats.org/officeDocument/2006/customXml" ds:itemID="{94233DE8-4DAD-4336-80F3-BBBC3F2FB330}"/>
</file>

<file path=customXml/itemProps4.xml><?xml version="1.0" encoding="utf-8"?>
<ds:datastoreItem xmlns:ds="http://schemas.openxmlformats.org/officeDocument/2006/customXml" ds:itemID="{8FDB71A2-2E2A-4D4E-89BA-944245531E87}"/>
</file>

<file path=customXml/itemProps5.xml><?xml version="1.0" encoding="utf-8"?>
<ds:datastoreItem xmlns:ds="http://schemas.openxmlformats.org/officeDocument/2006/customXml" ds:itemID="{5D36F0AD-1EE8-4F92-ACBF-590BBA67D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Detailed Budget</vt:lpstr>
      <vt:lpstr>Sheet1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Russia Contribution Proposed Budget</dc:title>
  <dc:subject/>
  <dc:creator>Manal Fouani</dc:creator>
  <cp:lastModifiedBy>Yasser</cp:lastModifiedBy>
  <cp:lastPrinted>2012-12-26T11:11:19Z</cp:lastPrinted>
  <dcterms:created xsi:type="dcterms:W3CDTF">2012-12-26T07:39:37Z</dcterms:created>
  <dcterms:modified xsi:type="dcterms:W3CDTF">2014-11-23T07:25:39Z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_dlc_DocIdItemGuid">
    <vt:lpwstr>fd1663a2-97e4-43c5-b4b8-08d682ad4c61</vt:lpwstr>
  </property>
  <property fmtid="{D5CDD505-2E9C-101B-9397-08002B2CF9AE}" pid="4" name="UNDPCountry">
    <vt:lpwstr/>
  </property>
  <property fmtid="{D5CDD505-2E9C-101B-9397-08002B2CF9AE}" pid="5" name="Atlas_x0020_Document_x0020_Type">
    <vt:lpwstr>287;#Budget|fc549c7a-78dd-43bd-a1be-cfb989f8b34d</vt:lpwstr>
  </property>
  <property fmtid="{D5CDD505-2E9C-101B-9397-08002B2CF9AE}" pid="6" name="UndpDocTypeMM">
    <vt:lpwstr/>
  </property>
  <property fmtid="{D5CDD505-2E9C-101B-9397-08002B2CF9AE}" pid="7" name="UNDPDocumentCategory">
    <vt:lpwstr/>
  </property>
  <property fmtid="{D5CDD505-2E9C-101B-9397-08002B2CF9AE}" pid="8" name="UnitTaxHTField0">
    <vt:lpwstr/>
  </property>
  <property fmtid="{D5CDD505-2E9C-101B-9397-08002B2CF9AE}" pid="9" name="UN Languages">
    <vt:lpwstr>1;#English|7f98b732-4b5b-4b70-ba90-a0eff09b5d2d</vt:lpwstr>
  </property>
  <property fmtid="{D5CDD505-2E9C-101B-9397-08002B2CF9AE}" pid="10" name="Operating Unit0">
    <vt:lpwstr>1656;#SYR|fb0956bf-c7e3-4834-a4fa-71c482a03fda</vt:lpwstr>
  </property>
  <property fmtid="{D5CDD505-2E9C-101B-9397-08002B2CF9AE}" pid="11" name="Atlas Document Status">
    <vt:lpwstr>763;#Draft|121d40a5-e62e-4d42-82e4-d6d12003de0a</vt:lpwstr>
  </property>
  <property fmtid="{D5CDD505-2E9C-101B-9397-08002B2CF9AE}" pid="13" name="UndpUnitMM">
    <vt:lpwstr/>
  </property>
  <property fmtid="{D5CDD505-2E9C-101B-9397-08002B2CF9AE}" pid="14" name="eRegFilingCodeMM">
    <vt:lpwstr/>
  </property>
  <property fmtid="{D5CDD505-2E9C-101B-9397-08002B2CF9AE}" pid="15" name="Unit">
    <vt:lpwstr/>
  </property>
  <property fmtid="{D5CDD505-2E9C-101B-9397-08002B2CF9AE}" pid="16" name="UNDPFocusAreas">
    <vt:lpwstr/>
  </property>
  <property fmtid="{D5CDD505-2E9C-101B-9397-08002B2CF9AE}" pid="17" name="Atlas Document Type">
    <vt:lpwstr>1109;#Budget|1c1fa43a-cb36-4844-8715-9a4cc93e1ac9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